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05" windowWidth="18135" windowHeight="14310"/>
  </bookViews>
  <sheets>
    <sheet name="Estimated Status" sheetId="1" r:id="rId1"/>
    <sheet name="Instructions" sheetId="4" r:id="rId2"/>
    <sheet name="Week 1" sheetId="5" r:id="rId3"/>
    <sheet name="Week 2" sheetId="6" r:id="rId4"/>
    <sheet name="Week 3" sheetId="7" r:id="rId5"/>
  </sheets>
  <calcPr calcId="125725"/>
</workbook>
</file>

<file path=xl/calcChain.xml><?xml version="1.0" encoding="utf-8"?>
<calcChain xmlns="http://schemas.openxmlformats.org/spreadsheetml/2006/main">
  <c r="C30" i="1"/>
  <c r="C18"/>
  <c r="C20" s="1"/>
  <c r="C25" l="1"/>
  <c r="C31" s="1"/>
  <c r="C32" s="1"/>
  <c r="C19"/>
  <c r="C26" l="1"/>
  <c r="C35" s="1"/>
  <c r="C37" l="1"/>
  <c r="C39" s="1"/>
  <c r="D39" s="1"/>
</calcChain>
</file>

<file path=xl/sharedStrings.xml><?xml version="1.0" encoding="utf-8"?>
<sst xmlns="http://schemas.openxmlformats.org/spreadsheetml/2006/main" count="76" uniqueCount="75">
  <si>
    <t>Line 1</t>
  </si>
  <si>
    <t>Line 2</t>
  </si>
  <si>
    <t>Line 3</t>
  </si>
  <si>
    <t>Line 4</t>
  </si>
  <si>
    <t>Line 5</t>
  </si>
  <si>
    <t>Line 6</t>
  </si>
  <si>
    <t>Number of possible signatures (blank lines) per petition piece</t>
  </si>
  <si>
    <t>Line 7</t>
  </si>
  <si>
    <t>Line 8</t>
  </si>
  <si>
    <t>Estimated percentage of petitions that will be returned from best workers</t>
  </si>
  <si>
    <t>The average petition from our best workers will be what % complete?</t>
  </si>
  <si>
    <t>Petitions</t>
  </si>
  <si>
    <t>In-House</t>
  </si>
  <si>
    <t>Qualified In-House Signatures: Already Passed Quality Control</t>
  </si>
  <si>
    <t>Number of qualified signatures: omitting the scratched out clearly bad ones</t>
  </si>
  <si>
    <t>Total number of obviously bad signatures that have been crossed out</t>
  </si>
  <si>
    <t>Percentage of signatures that are known to be bad</t>
  </si>
  <si>
    <t>Line 9</t>
  </si>
  <si>
    <t>Line 10</t>
  </si>
  <si>
    <t>Line 11</t>
  </si>
  <si>
    <t>Line 12</t>
  </si>
  <si>
    <t>Line 13</t>
  </si>
  <si>
    <t>Line 14</t>
  </si>
  <si>
    <t>Line 15</t>
  </si>
  <si>
    <t>Line 16</t>
  </si>
  <si>
    <t>Line 17</t>
  </si>
  <si>
    <t>Line 18</t>
  </si>
  <si>
    <t>Number of signatures now in-house plus those expected to be turned in</t>
  </si>
  <si>
    <t>Best Current Estimate of the Number of Signatures by Deadline</t>
  </si>
  <si>
    <t>Line 19</t>
  </si>
  <si>
    <t>Line 20</t>
  </si>
  <si>
    <t>Number of expected signatures over/under required number:</t>
  </si>
  <si>
    <t>Line 21</t>
  </si>
  <si>
    <t>Instructions for Using the American RTL Signature Calculator</t>
  </si>
  <si>
    <r>
      <rPr>
        <b/>
        <sz val="11"/>
        <color theme="1"/>
        <rFont val="Calibri"/>
        <family val="2"/>
        <scheme val="minor"/>
      </rPr>
      <t>Copy Estimate to an Archive Tab</t>
    </r>
    <r>
      <rPr>
        <sz val="11"/>
        <color theme="1"/>
        <rFont val="Calibri"/>
        <family val="2"/>
        <scheme val="minor"/>
      </rPr>
      <t>: Notice at the bottom of this window the tabs that read Estimated Status, Instructions, Week 1, Week 2, etc. These are easily renamed, moved, deleted, etc. Once a week you can copy the entire Signature Calculator from the first tab, and paste it onto an archive tab (named Week 1, etc., or whatever you'd like to name them). First highlight all the rows and columns with your mouse, and then press Ctrl-C (for copy). You'll want to paste your results TWICE onto the archive tab, using the Paste Special command. The first time, paste the Column width, and the second time, just do a standard paste (Ctrl-V), in this way, the columns on the archive tab will be the proper width so that the saved results can be easily viewed.</t>
    </r>
  </si>
  <si>
    <t>Thanks for your love for the Lord and the innocent!</t>
  </si>
  <si>
    <t>-The Staff at American RTL</t>
  </si>
  <si>
    <t>Estimate of the percent of the signatures that you will submit (after an</t>
  </si>
  <si>
    <t>internal quality control process that crosses out obviously bad signatures)</t>
  </si>
  <si>
    <t>Estimate or actual number of petitions out among the team's best circulators</t>
  </si>
  <si>
    <t>Estimate or actual number of petitions out among untested circulators</t>
  </si>
  <si>
    <t>Estimated percentage of petitions that will be returned from these workers</t>
  </si>
  <si>
    <t>If Planned Parenthood will challenge names in court multiply Line 1 by what?</t>
  </si>
  <si>
    <t>ARTL Personhood Petition Signature Drive Calculator</t>
  </si>
  <si>
    <r>
      <t xml:space="preserve">Feel free to email </t>
    </r>
    <r>
      <rPr>
        <b/>
        <sz val="11"/>
        <color theme="1"/>
        <rFont val="Calibri"/>
        <family val="2"/>
        <scheme val="minor"/>
      </rPr>
      <t>office@AmericanRTL.org</t>
    </r>
    <r>
      <rPr>
        <sz val="11"/>
        <color theme="1"/>
        <rFont val="Calibri"/>
        <family val="2"/>
        <scheme val="minor"/>
      </rPr>
      <t xml:space="preserve"> with questions or suggestions to improve this tool.</t>
    </r>
  </si>
  <si>
    <t>that the Secretary of State would likely disqualify</t>
  </si>
  <si>
    <t>American RTL provides this calculator to help state personhood petition drives estimate their progress month by month, and eventually week by week, as they approach their submission deadline. Filling in the blanks on the first tab, "Estimated Status" should be self-explanatory. Once a week, the entire first tab could be copied and saved onto another tab as an archive of the progress of the signature drive. See instructions below for easy copying to an archive tab. To print and easily fit on one page, just highlight the first three columns (A-C) ignoring Column D, and highlight all the rows of course, and then Print, Selection.</t>
  </si>
  <si>
    <t>Number of petitions in-house (partially or fully filled in: i.e., signed)</t>
  </si>
  <si>
    <t>Total number (of good and bad signatures) on in-house petitions</t>
  </si>
  <si>
    <t>Process signatures before continuing. If</t>
  </si>
  <si>
    <t>allowed by law, scratch out clearly bad ones</t>
  </si>
  <si>
    <t>In-house petitions are what % complete with seemingly good signatures?</t>
  </si>
  <si>
    <t>Estimate of signatures coming from our team's best circulators</t>
  </si>
  <si>
    <t>Our Untested Circulators</t>
  </si>
  <si>
    <t>Our Best Circulators</t>
  </si>
  <si>
    <t>Estimate of signatures coming from our untested circulators</t>
  </si>
  <si>
    <t>Estimated number of signatures the Secretary of State will certify</t>
  </si>
  <si>
    <t>Required number of signatures for the campaign</t>
  </si>
  <si>
    <t>Or the desired number for a statement drive</t>
  </si>
  <si>
    <t>Compare to past results or comparable</t>
  </si>
  <si>
    <t xml:space="preserve"> petition gathering efforts on pro-family</t>
  </si>
  <si>
    <t xml:space="preserve"> initiatives in similar regions</t>
  </si>
  <si>
    <t>Number of signatures someone</t>
  </si>
  <si>
    <t xml:space="preserve"> can collect on a single petition</t>
  </si>
  <si>
    <t>Reliable number of gross signatures</t>
  </si>
  <si>
    <t>In the hands of known hard workers</t>
  </si>
  <si>
    <t>Best estimate (perhaps 45%?)</t>
  </si>
  <si>
    <t>Use Line 8 or estimate</t>
  </si>
  <si>
    <t>Estimate coming from best circulators</t>
  </si>
  <si>
    <t>In the hands of new workers</t>
  </si>
  <si>
    <t>Estimate coming from these circulators</t>
  </si>
  <si>
    <t>Perhaps half of Line 16 or other estimate</t>
  </si>
  <si>
    <t>Perhaps half of Line 17 or other estimate</t>
  </si>
  <si>
    <t>E.g., enter 1.3 if suit will toss 30% more</t>
  </si>
  <si>
    <t>Current estimate of net signatures</t>
  </si>
</sst>
</file>

<file path=xl/styles.xml><?xml version="1.0" encoding="utf-8"?>
<styleSheet xmlns="http://schemas.openxmlformats.org/spreadsheetml/2006/main">
  <numFmts count="4">
    <numFmt numFmtId="43" formatCode="_(* #,##0.00_);_(* \(#,##0.00\);_(* &quot;-&quot;??_);_(@_)"/>
    <numFmt numFmtId="164" formatCode="0.0%"/>
    <numFmt numFmtId="165" formatCode="[$-409]mmmm\ d\,\ yyyy;@"/>
    <numFmt numFmtId="166" formatCode="0.0"/>
  </numFmts>
  <fonts count="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u val="double"/>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6">
    <xf numFmtId="0" fontId="0" fillId="0" borderId="0" xfId="0"/>
    <xf numFmtId="3" fontId="2" fillId="0" borderId="0" xfId="0" applyNumberFormat="1" applyFont="1" applyFill="1" applyProtection="1"/>
    <xf numFmtId="3" fontId="2" fillId="2" borderId="1" xfId="0" applyNumberFormat="1" applyFont="1" applyFill="1" applyBorder="1" applyProtection="1">
      <protection locked="0"/>
    </xf>
    <xf numFmtId="3" fontId="2" fillId="0" borderId="0" xfId="0" applyNumberFormat="1" applyFont="1" applyProtection="1"/>
    <xf numFmtId="3" fontId="2" fillId="0" borderId="0" xfId="0" applyNumberFormat="1" applyFont="1" applyFill="1" applyBorder="1" applyProtection="1"/>
    <xf numFmtId="3" fontId="5" fillId="0" borderId="0" xfId="0" applyNumberFormat="1" applyFont="1" applyFill="1" applyBorder="1" applyProtection="1"/>
    <xf numFmtId="0" fontId="0" fillId="0" borderId="0" xfId="0" applyAlignment="1">
      <alignment wrapText="1"/>
    </xf>
    <xf numFmtId="0" fontId="0" fillId="0" borderId="0" xfId="0" quotePrefix="1"/>
    <xf numFmtId="164" fontId="2" fillId="2" borderId="1" xfId="1" applyNumberFormat="1" applyFont="1" applyFill="1" applyBorder="1" applyProtection="1">
      <protection locked="0"/>
    </xf>
    <xf numFmtId="9" fontId="2" fillId="2" borderId="1" xfId="1" applyNumberFormat="1" applyFont="1" applyFill="1" applyBorder="1" applyProtection="1">
      <protection locked="0"/>
    </xf>
    <xf numFmtId="0" fontId="4" fillId="2" borderId="1" xfId="0" applyFont="1" applyFill="1" applyBorder="1" applyProtection="1">
      <protection locked="0"/>
    </xf>
    <xf numFmtId="9" fontId="2" fillId="2" borderId="1" xfId="0" applyNumberFormat="1" applyFont="1" applyFill="1" applyBorder="1" applyProtection="1">
      <protection locked="0"/>
    </xf>
    <xf numFmtId="164" fontId="0" fillId="0" borderId="0" xfId="1" applyNumberFormat="1" applyFont="1" applyProtection="1"/>
    <xf numFmtId="0" fontId="0" fillId="0" borderId="0" xfId="0" applyAlignment="1">
      <alignment vertical="top" wrapText="1"/>
    </xf>
    <xf numFmtId="0" fontId="3" fillId="0" borderId="0" xfId="0" applyFont="1" applyAlignment="1">
      <alignment horizontal="center"/>
    </xf>
    <xf numFmtId="9" fontId="0" fillId="0" borderId="0" xfId="0" applyNumberFormat="1"/>
    <xf numFmtId="9" fontId="0" fillId="0" borderId="0" xfId="1" applyNumberFormat="1" applyFont="1" applyProtection="1"/>
    <xf numFmtId="0" fontId="0" fillId="0" borderId="0" xfId="0" applyProtection="1"/>
    <xf numFmtId="165" fontId="0" fillId="0" borderId="0" xfId="0" applyNumberFormat="1" applyAlignment="1" applyProtection="1">
      <alignment horizontal="right"/>
    </xf>
    <xf numFmtId="0" fontId="2" fillId="0" borderId="0" xfId="0" applyFont="1" applyProtection="1"/>
    <xf numFmtId="3" fontId="0" fillId="0" borderId="0" xfId="0" applyNumberFormat="1" applyFont="1" applyProtection="1"/>
    <xf numFmtId="3" fontId="0" fillId="0" borderId="0" xfId="0" applyNumberFormat="1" applyProtection="1"/>
    <xf numFmtId="166" fontId="2" fillId="0" borderId="0" xfId="2" applyNumberFormat="1" applyFont="1" applyAlignment="1" applyProtection="1">
      <alignment horizontal="right"/>
    </xf>
    <xf numFmtId="0" fontId="0" fillId="0" borderId="0" xfId="0" applyFont="1" applyProtection="1"/>
    <xf numFmtId="0" fontId="3" fillId="0" borderId="0" xfId="0" applyFont="1" applyAlignment="1" applyProtection="1"/>
    <xf numFmtId="0" fontId="0" fillId="0" borderId="0" xfId="0" applyAlignment="1" applyProtection="1"/>
  </cellXfs>
  <cellStyles count="3">
    <cellStyle name="Comma" xfId="2" builtinId="3"/>
    <cellStyle name="Normal" xfId="0" builtinId="0"/>
    <cellStyle name="Percent" xfId="1" builtinId="5"/>
  </cellStyles>
  <dxfs count="1">
    <dxf>
      <font>
        <condense val="0"/>
        <extend val="0"/>
        <color rgb="FF9C0006"/>
      </font>
      <fill>
        <patternFill>
          <bgColor rgb="FFFFC7CE"/>
        </patternFill>
      </fill>
    </dxf>
  </dxfs>
  <tableStyles count="0" defaultTableStyle="TableStyleMedium9" defaultPivotStyle="PivotStyleLight16"/>
  <colors>
    <mruColors>
      <color rgb="FFFF66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1790700</xdr:colOff>
      <xdr:row>1</xdr:row>
      <xdr:rowOff>152400</xdr:rowOff>
    </xdr:from>
    <xdr:to>
      <xdr:col>0</xdr:col>
      <xdr:colOff>5124450</xdr:colOff>
      <xdr:row>8</xdr:row>
      <xdr:rowOff>76200</xdr:rowOff>
    </xdr:to>
    <xdr:pic>
      <xdr:nvPicPr>
        <xdr:cNvPr id="1025" name="Picture 1" descr="C:\Users\Bob\Documents\ARTL\Graphics\Logos\ARTL_logo_color35pct.png"/>
        <xdr:cNvPicPr>
          <a:picLocks noChangeAspect="1" noChangeArrowheads="1"/>
        </xdr:cNvPicPr>
      </xdr:nvPicPr>
      <xdr:blipFill>
        <a:blip xmlns:r="http://schemas.openxmlformats.org/officeDocument/2006/relationships" r:embed="rId1"/>
        <a:srcRect/>
        <a:stretch>
          <a:fillRect/>
        </a:stretch>
      </xdr:blipFill>
      <xdr:spPr bwMode="auto">
        <a:xfrm>
          <a:off x="1790700" y="390525"/>
          <a:ext cx="3333750" cy="12573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C3" sqref="C3"/>
    </sheetView>
  </sheetViews>
  <sheetFormatPr defaultRowHeight="15"/>
  <cols>
    <col min="1" max="1" width="6.5703125" customWidth="1"/>
    <col min="2" max="2" width="68.5703125" customWidth="1"/>
    <col min="3" max="3" width="11.5703125" customWidth="1"/>
    <col min="4" max="4" width="39.28515625" customWidth="1"/>
  </cols>
  <sheetData>
    <row r="1" spans="1:4" ht="18.75">
      <c r="A1" s="24" t="s">
        <v>43</v>
      </c>
      <c r="B1" s="25"/>
      <c r="C1" s="17"/>
      <c r="D1" s="18">
        <v>40159</v>
      </c>
    </row>
    <row r="2" spans="1:4">
      <c r="A2" s="17"/>
      <c r="B2" s="17"/>
      <c r="C2" s="17"/>
      <c r="D2" s="17"/>
    </row>
    <row r="3" spans="1:4">
      <c r="A3" s="17" t="s">
        <v>0</v>
      </c>
      <c r="B3" s="17" t="s">
        <v>57</v>
      </c>
      <c r="C3" s="2">
        <v>76049</v>
      </c>
      <c r="D3" s="17" t="s">
        <v>58</v>
      </c>
    </row>
    <row r="4" spans="1:4">
      <c r="A4" s="17"/>
      <c r="B4" s="17"/>
      <c r="C4" s="17"/>
      <c r="D4" s="17"/>
    </row>
    <row r="5" spans="1:4">
      <c r="A5" s="17" t="s">
        <v>1</v>
      </c>
      <c r="B5" s="17" t="s">
        <v>37</v>
      </c>
      <c r="C5" s="8">
        <v>0.25</v>
      </c>
      <c r="D5" s="17" t="s">
        <v>59</v>
      </c>
    </row>
    <row r="6" spans="1:4">
      <c r="A6" s="17"/>
      <c r="B6" s="17" t="s">
        <v>38</v>
      </c>
      <c r="C6" s="17"/>
      <c r="D6" s="17" t="s">
        <v>60</v>
      </c>
    </row>
    <row r="7" spans="1:4">
      <c r="A7" s="17"/>
      <c r="B7" s="17" t="s">
        <v>45</v>
      </c>
      <c r="C7" s="17"/>
      <c r="D7" s="17" t="s">
        <v>61</v>
      </c>
    </row>
    <row r="8" spans="1:4">
      <c r="A8" s="17"/>
      <c r="B8" s="17"/>
      <c r="C8" s="17"/>
      <c r="D8" s="17"/>
    </row>
    <row r="9" spans="1:4">
      <c r="A9" s="17"/>
      <c r="B9" s="19" t="s">
        <v>11</v>
      </c>
      <c r="C9" s="17"/>
      <c r="D9" s="17"/>
    </row>
    <row r="10" spans="1:4">
      <c r="A10" s="17" t="s">
        <v>2</v>
      </c>
      <c r="B10" s="17" t="s">
        <v>6</v>
      </c>
      <c r="C10" s="2">
        <v>96</v>
      </c>
      <c r="D10" s="17" t="s">
        <v>62</v>
      </c>
    </row>
    <row r="11" spans="1:4">
      <c r="A11" s="17"/>
      <c r="B11" s="17"/>
      <c r="C11" s="20"/>
      <c r="D11" s="17" t="s">
        <v>63</v>
      </c>
    </row>
    <row r="12" spans="1:4">
      <c r="A12" s="17"/>
      <c r="B12" s="19" t="s">
        <v>12</v>
      </c>
      <c r="C12" s="20"/>
      <c r="D12" s="17"/>
    </row>
    <row r="13" spans="1:4">
      <c r="A13" s="17" t="s">
        <v>3</v>
      </c>
      <c r="B13" s="17" t="s">
        <v>47</v>
      </c>
      <c r="C13" s="2">
        <v>0</v>
      </c>
      <c r="D13" s="17"/>
    </row>
    <row r="14" spans="1:4">
      <c r="A14" s="17"/>
      <c r="B14" s="17"/>
      <c r="C14" s="21"/>
      <c r="D14" s="17"/>
    </row>
    <row r="15" spans="1:4">
      <c r="A15" s="17"/>
      <c r="B15" s="19" t="s">
        <v>13</v>
      </c>
      <c r="C15" s="21"/>
      <c r="D15" s="17" t="s">
        <v>49</v>
      </c>
    </row>
    <row r="16" spans="1:4">
      <c r="A16" s="17" t="s">
        <v>4</v>
      </c>
      <c r="B16" s="17" t="s">
        <v>48</v>
      </c>
      <c r="C16" s="2">
        <v>0</v>
      </c>
      <c r="D16" s="17" t="s">
        <v>50</v>
      </c>
    </row>
    <row r="17" spans="1:5">
      <c r="A17" s="17" t="s">
        <v>5</v>
      </c>
      <c r="B17" s="17" t="s">
        <v>15</v>
      </c>
      <c r="C17" s="10">
        <v>0</v>
      </c>
      <c r="D17" s="17"/>
    </row>
    <row r="18" spans="1:5">
      <c r="A18" s="17" t="s">
        <v>7</v>
      </c>
      <c r="B18" s="17" t="s">
        <v>14</v>
      </c>
      <c r="C18" s="1">
        <f>+C16-C17</f>
        <v>0</v>
      </c>
      <c r="D18" s="19" t="s">
        <v>64</v>
      </c>
    </row>
    <row r="19" spans="1:5">
      <c r="A19" s="17" t="s">
        <v>8</v>
      </c>
      <c r="B19" s="17" t="s">
        <v>16</v>
      </c>
      <c r="C19" s="12">
        <f>+IF(C16&gt;0,+C17/C16,0)</f>
        <v>0</v>
      </c>
      <c r="D19" s="19"/>
    </row>
    <row r="20" spans="1:5">
      <c r="A20" s="17" t="s">
        <v>17</v>
      </c>
      <c r="B20" s="17" t="s">
        <v>51</v>
      </c>
      <c r="C20" s="16">
        <f>+IF(C10*C13&gt;0,+C18/(C10*C13),0)</f>
        <v>0</v>
      </c>
      <c r="D20" s="17"/>
    </row>
    <row r="21" spans="1:5">
      <c r="A21" s="17"/>
      <c r="B21" s="17"/>
      <c r="C21" s="12"/>
      <c r="D21" s="17"/>
      <c r="E21" s="15"/>
    </row>
    <row r="22" spans="1:5">
      <c r="A22" s="17"/>
      <c r="B22" s="19" t="s">
        <v>54</v>
      </c>
      <c r="C22" s="20"/>
      <c r="D22" s="17"/>
    </row>
    <row r="23" spans="1:5">
      <c r="A23" s="17" t="s">
        <v>18</v>
      </c>
      <c r="B23" s="17" t="s">
        <v>39</v>
      </c>
      <c r="C23" s="2">
        <v>0</v>
      </c>
      <c r="D23" s="17" t="s">
        <v>65</v>
      </c>
    </row>
    <row r="24" spans="1:5">
      <c r="A24" s="17" t="s">
        <v>19</v>
      </c>
      <c r="B24" s="17" t="s">
        <v>9</v>
      </c>
      <c r="C24" s="9">
        <v>0.45</v>
      </c>
      <c r="D24" s="17" t="s">
        <v>66</v>
      </c>
    </row>
    <row r="25" spans="1:5">
      <c r="A25" s="17" t="s">
        <v>20</v>
      </c>
      <c r="B25" s="17" t="s">
        <v>10</v>
      </c>
      <c r="C25" s="11">
        <f>+C20</f>
        <v>0</v>
      </c>
      <c r="D25" s="17" t="s">
        <v>67</v>
      </c>
    </row>
    <row r="26" spans="1:5">
      <c r="A26" s="17" t="s">
        <v>21</v>
      </c>
      <c r="B26" s="17" t="s">
        <v>52</v>
      </c>
      <c r="C26" s="4">
        <f>+C23*(C$10*C24*C25)</f>
        <v>0</v>
      </c>
      <c r="D26" s="17" t="s">
        <v>68</v>
      </c>
    </row>
    <row r="27" spans="1:5">
      <c r="A27" s="17"/>
      <c r="B27" s="17"/>
      <c r="C27" s="17"/>
      <c r="D27" s="17"/>
    </row>
    <row r="28" spans="1:5">
      <c r="A28" s="17"/>
      <c r="B28" s="19" t="s">
        <v>53</v>
      </c>
      <c r="C28" s="20"/>
      <c r="D28" s="17"/>
    </row>
    <row r="29" spans="1:5">
      <c r="A29" s="17" t="s">
        <v>22</v>
      </c>
      <c r="B29" s="17" t="s">
        <v>40</v>
      </c>
      <c r="C29" s="2">
        <v>0</v>
      </c>
      <c r="D29" s="17" t="s">
        <v>69</v>
      </c>
    </row>
    <row r="30" spans="1:5">
      <c r="A30" s="17" t="s">
        <v>23</v>
      </c>
      <c r="B30" s="17" t="s">
        <v>41</v>
      </c>
      <c r="C30" s="9">
        <f>+C24*0.5</f>
        <v>0.22500000000000001</v>
      </c>
      <c r="D30" s="17" t="s">
        <v>71</v>
      </c>
    </row>
    <row r="31" spans="1:5">
      <c r="A31" s="17" t="s">
        <v>24</v>
      </c>
      <c r="B31" s="17" t="s">
        <v>10</v>
      </c>
      <c r="C31" s="11">
        <f>+C25*0.5</f>
        <v>0</v>
      </c>
      <c r="D31" s="17" t="s">
        <v>72</v>
      </c>
    </row>
    <row r="32" spans="1:5">
      <c r="A32" s="17" t="s">
        <v>25</v>
      </c>
      <c r="B32" s="17" t="s">
        <v>55</v>
      </c>
      <c r="C32" s="4">
        <f>+C29*(C$10*C30*C31)</f>
        <v>0</v>
      </c>
      <c r="D32" s="17" t="s">
        <v>70</v>
      </c>
    </row>
    <row r="33" spans="1:4">
      <c r="A33" s="17"/>
      <c r="B33" s="17"/>
      <c r="C33" s="17"/>
      <c r="D33" s="17"/>
    </row>
    <row r="34" spans="1:4">
      <c r="A34" s="17"/>
      <c r="B34" s="19" t="s">
        <v>28</v>
      </c>
      <c r="C34" s="17"/>
      <c r="D34" s="17"/>
    </row>
    <row r="35" spans="1:4">
      <c r="A35" s="23" t="s">
        <v>26</v>
      </c>
      <c r="B35" s="17" t="s">
        <v>27</v>
      </c>
      <c r="C35" s="3">
        <f>+C18+C26+C32</f>
        <v>0</v>
      </c>
      <c r="D35" s="17"/>
    </row>
    <row r="36" spans="1:4">
      <c r="A36" s="23" t="s">
        <v>29</v>
      </c>
      <c r="B36" s="17" t="s">
        <v>42</v>
      </c>
      <c r="C36" s="22">
        <v>1</v>
      </c>
      <c r="D36" s="17" t="s">
        <v>73</v>
      </c>
    </row>
    <row r="37" spans="1:4">
      <c r="A37" s="19" t="s">
        <v>30</v>
      </c>
      <c r="B37" s="19" t="s">
        <v>56</v>
      </c>
      <c r="C37" s="5">
        <f>+C35*(1-C5*C36)</f>
        <v>0</v>
      </c>
      <c r="D37" s="19" t="s">
        <v>74</v>
      </c>
    </row>
    <row r="38" spans="1:4">
      <c r="A38" s="17"/>
      <c r="B38" s="17"/>
      <c r="C38" s="17"/>
      <c r="D38" s="17"/>
    </row>
    <row r="39" spans="1:4">
      <c r="A39" s="19" t="s">
        <v>32</v>
      </c>
      <c r="B39" s="19" t="s">
        <v>31</v>
      </c>
      <c r="C39" s="3">
        <f>+C3-C37</f>
        <v>76049</v>
      </c>
      <c r="D39" s="19" t="str">
        <f>IF(C39&lt;0,"Overage! Praise God and keep working :)","Underage: pray and work hard!")</f>
        <v>Underage: pray and work hard!</v>
      </c>
    </row>
  </sheetData>
  <sheetProtection password="CC79" sheet="1" objects="1" scenarios="1"/>
  <mergeCells count="1">
    <mergeCell ref="A1:B1"/>
  </mergeCells>
  <conditionalFormatting sqref="C39">
    <cfRule type="cellIs" dxfId="0" priority="1" operator="greaterThan">
      <formula>0</formula>
    </cfRule>
  </conditionalFormatting>
  <pageMargins left="0.3" right="0.3" top="0.5" bottom="0.5" header="0" footer="0"/>
  <pageSetup orientation="portrait" r:id="rId1"/>
  <ignoredErrors>
    <ignoredError sqref="C25 C30:C31" unlockedFormula="1"/>
  </ignoredErrors>
</worksheet>
</file>

<file path=xl/worksheets/sheet2.xml><?xml version="1.0" encoding="utf-8"?>
<worksheet xmlns="http://schemas.openxmlformats.org/spreadsheetml/2006/main" xmlns:r="http://schemas.openxmlformats.org/officeDocument/2006/relationships">
  <dimension ref="A1:A17"/>
  <sheetViews>
    <sheetView workbookViewId="0">
      <selection sqref="A1:A17"/>
    </sheetView>
  </sheetViews>
  <sheetFormatPr defaultRowHeight="15"/>
  <cols>
    <col min="1" max="1" width="107.5703125" customWidth="1"/>
  </cols>
  <sheetData>
    <row r="1" spans="1:1" ht="18.75">
      <c r="A1" s="14" t="s">
        <v>33</v>
      </c>
    </row>
    <row r="10" spans="1:1" ht="103.5" customHeight="1">
      <c r="A10" s="13" t="s">
        <v>46</v>
      </c>
    </row>
    <row r="11" spans="1:1">
      <c r="A11" s="6" t="s">
        <v>44</v>
      </c>
    </row>
    <row r="12" spans="1:1">
      <c r="A12" s="6"/>
    </row>
    <row r="13" spans="1:1" ht="105">
      <c r="A13" s="6" t="s">
        <v>34</v>
      </c>
    </row>
    <row r="14" spans="1:1">
      <c r="A14" s="6"/>
    </row>
    <row r="15" spans="1:1">
      <c r="A15" s="6" t="s">
        <v>35</v>
      </c>
    </row>
    <row r="16" spans="1:1">
      <c r="A16" s="6"/>
    </row>
    <row r="17" spans="1:1">
      <c r="A17" s="7" t="s">
        <v>36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B44" sqref="B44"/>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Estimated Status</vt:lpstr>
      <vt:lpstr>Instructions</vt:lpstr>
      <vt:lpstr>Week 1</vt:lpstr>
      <vt:lpstr>Week 2</vt:lpstr>
      <vt:lpstr>Week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ARTL Signature Drive Calculator</dc:title>
  <dc:creator>American RTL</dc:creator>
  <cp:keywords>Personhood ARTL toolbox</cp:keywords>
  <cp:lastModifiedBy>Bob Enyart</cp:lastModifiedBy>
  <cp:lastPrinted>2009-11-25T08:00:38Z</cp:lastPrinted>
  <dcterms:created xsi:type="dcterms:W3CDTF">2009-11-25T00:14:00Z</dcterms:created>
  <dcterms:modified xsi:type="dcterms:W3CDTF">2009-12-13T23:58:18Z</dcterms:modified>
</cp:coreProperties>
</file>